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6320" windowHeight="9240" activeTab="3"/>
  </bookViews>
  <sheets>
    <sheet name="Full Analysis" sheetId="1" r:id="rId1"/>
    <sheet name="Abbrev. Analysis" sheetId="4" r:id="rId2"/>
    <sheet name="Pistos cp. to Overall Word Ct." sheetId="2" r:id="rId3"/>
    <sheet name="Sizes of Pauline Epp." sheetId="3" r:id="rId4"/>
  </sheets>
  <calcPr calcId="125725"/>
</workbook>
</file>

<file path=xl/calcChain.xml><?xml version="1.0" encoding="utf-8"?>
<calcChain xmlns="http://schemas.openxmlformats.org/spreadsheetml/2006/main">
  <c r="B17" i="3"/>
  <c r="F4" i="2"/>
  <c r="E4"/>
  <c r="D4"/>
  <c r="C4"/>
  <c r="B4"/>
  <c r="F3"/>
  <c r="E8"/>
  <c r="D8"/>
  <c r="C8"/>
  <c r="B8"/>
  <c r="F7"/>
  <c r="B2" i="4"/>
  <c r="C2"/>
  <c r="D2"/>
  <c r="E2"/>
  <c r="F2"/>
  <c r="G2"/>
  <c r="H2"/>
  <c r="I2"/>
  <c r="J2"/>
  <c r="K2"/>
  <c r="L2"/>
  <c r="M2"/>
  <c r="N2"/>
  <c r="O2"/>
  <c r="P2"/>
  <c r="L3"/>
  <c r="B4"/>
  <c r="C4"/>
  <c r="D4"/>
  <c r="E4"/>
  <c r="F4"/>
  <c r="G4"/>
  <c r="H4"/>
  <c r="I4"/>
  <c r="J4"/>
  <c r="K4"/>
  <c r="L4"/>
  <c r="M4"/>
  <c r="N4"/>
  <c r="O4"/>
  <c r="P4"/>
  <c r="B6"/>
  <c r="C6"/>
  <c r="D6"/>
  <c r="E6"/>
  <c r="F6"/>
  <c r="G6"/>
  <c r="H6"/>
  <c r="I6"/>
  <c r="J6"/>
  <c r="K6"/>
  <c r="L6"/>
  <c r="M6"/>
  <c r="N6"/>
  <c r="O6"/>
  <c r="P6"/>
  <c r="B7"/>
  <c r="C7"/>
  <c r="D7"/>
  <c r="E7"/>
  <c r="F7"/>
  <c r="G7"/>
  <c r="H7"/>
  <c r="I7"/>
  <c r="J7"/>
  <c r="K7"/>
  <c r="L7"/>
  <c r="M7"/>
  <c r="N7"/>
  <c r="O7"/>
  <c r="P7"/>
  <c r="O9" i="1"/>
  <c r="N9"/>
  <c r="M9"/>
  <c r="L9"/>
  <c r="K9"/>
  <c r="J9"/>
  <c r="I9"/>
  <c r="H9"/>
  <c r="G9"/>
  <c r="F9"/>
  <c r="E9"/>
  <c r="D9"/>
  <c r="C9"/>
  <c r="B9"/>
  <c r="B6"/>
  <c r="P8"/>
  <c r="O6"/>
  <c r="N6"/>
  <c r="M6"/>
  <c r="L6"/>
  <c r="K6"/>
  <c r="J6"/>
  <c r="I6"/>
  <c r="H6"/>
  <c r="G6"/>
  <c r="F6"/>
  <c r="E6"/>
  <c r="D6"/>
  <c r="C6"/>
  <c r="P4"/>
  <c r="P2"/>
  <c r="F8" i="2" l="1"/>
</calcChain>
</file>

<file path=xl/comments1.xml><?xml version="1.0" encoding="utf-8"?>
<comments xmlns="http://schemas.openxmlformats.org/spreadsheetml/2006/main">
  <authors>
    <author>gburch</author>
  </authors>
  <commentList>
    <comment ref="L5" authorId="0">
      <text>
        <r>
          <rPr>
            <b/>
            <sz val="9"/>
            <color indexed="81"/>
            <rFont val="Tahoma"/>
            <family val="2"/>
          </rPr>
          <t>gburch:</t>
        </r>
        <r>
          <rPr>
            <sz val="9"/>
            <color indexed="81"/>
            <rFont val="Tahoma"/>
            <family val="2"/>
          </rPr>
          <t xml:space="preserve">
Demas "loved" the now age.</t>
        </r>
      </text>
    </comment>
  </commentList>
</comments>
</file>

<file path=xl/comments2.xml><?xml version="1.0" encoding="utf-8"?>
<comments xmlns="http://schemas.openxmlformats.org/spreadsheetml/2006/main">
  <authors>
    <author>gburch</author>
  </authors>
  <commentList>
    <comment ref="L3" authorId="0">
      <text>
        <r>
          <rPr>
            <b/>
            <sz val="9"/>
            <color indexed="81"/>
            <rFont val="Tahoma"/>
            <family val="2"/>
          </rPr>
          <t>gburch:</t>
        </r>
        <r>
          <rPr>
            <sz val="9"/>
            <color indexed="81"/>
            <rFont val="Tahoma"/>
            <family val="2"/>
          </rPr>
          <t xml:space="preserve">
Demas "loved" the now age.</t>
        </r>
      </text>
    </comment>
  </commentList>
</comments>
</file>

<file path=xl/sharedStrings.xml><?xml version="1.0" encoding="utf-8"?>
<sst xmlns="http://schemas.openxmlformats.org/spreadsheetml/2006/main" count="89" uniqueCount="35">
  <si>
    <t>Word</t>
  </si>
  <si>
    <t>Rom.</t>
  </si>
  <si>
    <t>1 Cor.</t>
  </si>
  <si>
    <t>2 Cor.</t>
  </si>
  <si>
    <t>Gal.</t>
  </si>
  <si>
    <t>Eph.</t>
  </si>
  <si>
    <t>Phi.</t>
  </si>
  <si>
    <t>Col.</t>
  </si>
  <si>
    <t>1 Th.</t>
  </si>
  <si>
    <t>2 Th.</t>
  </si>
  <si>
    <t>1 Ti.</t>
  </si>
  <si>
    <t>2 Ti.</t>
  </si>
  <si>
    <t>Ti.</t>
  </si>
  <si>
    <t>Plm.</t>
  </si>
  <si>
    <t>Heb.</t>
  </si>
  <si>
    <t>total words in book</t>
  </si>
  <si>
    <t>Total</t>
  </si>
  <si>
    <r>
      <rPr>
        <i/>
        <sz val="11"/>
        <color theme="1"/>
        <rFont val="Times New Roman"/>
        <family val="1"/>
      </rPr>
      <t>agap*</t>
    </r>
    <r>
      <rPr>
        <sz val="11"/>
        <color theme="1"/>
        <rFont val="Times New Roman"/>
        <family val="2"/>
      </rPr>
      <t xml:space="preserve"> words</t>
    </r>
  </si>
  <si>
    <t>"bad love"</t>
  </si>
  <si>
    <r>
      <rPr>
        <i/>
        <sz val="11"/>
        <color theme="1"/>
        <rFont val="Times New Roman"/>
        <family val="1"/>
      </rPr>
      <t>pist*</t>
    </r>
    <r>
      <rPr>
        <sz val="11"/>
        <color theme="1"/>
        <rFont val="Times New Roman"/>
        <family val="2"/>
      </rPr>
      <t xml:space="preserve"> words</t>
    </r>
  </si>
  <si>
    <r>
      <rPr>
        <i/>
        <sz val="11"/>
        <color theme="1"/>
        <rFont val="Times New Roman"/>
        <family val="1"/>
      </rPr>
      <t>agap*</t>
    </r>
    <r>
      <rPr>
        <sz val="11"/>
        <color theme="1"/>
        <rFont val="Times New Roman"/>
        <family val="1"/>
      </rPr>
      <t xml:space="preserve"> normalized to Philemon</t>
    </r>
  </si>
  <si>
    <r>
      <rPr>
        <i/>
        <sz val="11"/>
        <color theme="1"/>
        <rFont val="Times New Roman"/>
        <family val="1"/>
      </rPr>
      <t>pist*</t>
    </r>
    <r>
      <rPr>
        <sz val="11"/>
        <color theme="1"/>
        <rFont val="Times New Roman"/>
        <family val="1"/>
      </rPr>
      <t xml:space="preserve"> normalized to Philemon</t>
    </r>
  </si>
  <si>
    <t>Acts</t>
  </si>
  <si>
    <t>post-Acts</t>
  </si>
  <si>
    <t>Pastorals</t>
  </si>
  <si>
    <t>Word count</t>
  </si>
  <si>
    <t>% of Total</t>
  </si>
  <si>
    <t>non-Pastorals</t>
  </si>
  <si>
    <r>
      <rPr>
        <b/>
        <i/>
        <sz val="11"/>
        <color theme="1"/>
        <rFont val="Times New Roman"/>
        <family val="1"/>
      </rPr>
      <t>Pistos</t>
    </r>
    <r>
      <rPr>
        <b/>
        <sz val="11"/>
        <color theme="1"/>
        <rFont val="Times New Roman"/>
        <family val="1"/>
      </rPr>
      <t>:</t>
    </r>
  </si>
  <si>
    <t>Grouped:</t>
  </si>
  <si>
    <t>% of Paulines</t>
  </si>
  <si>
    <t>Words</t>
  </si>
  <si>
    <t>Book</t>
  </si>
  <si>
    <t>Received Order</t>
  </si>
  <si>
    <t>Size Order</t>
  </si>
</sst>
</file>

<file path=xl/styles.xml><?xml version="1.0" encoding="utf-8"?>
<styleSheet xmlns="http://schemas.openxmlformats.org/spreadsheetml/2006/main">
  <fonts count="12">
    <font>
      <sz val="11"/>
      <color theme="1"/>
      <name val="Times New Roman"/>
      <family val="2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rgb="FF0070C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B050"/>
      <name val="Times New Roman"/>
      <family val="1"/>
    </font>
    <font>
      <sz val="11"/>
      <name val="Times New Roman"/>
      <family val="1"/>
    </font>
    <font>
      <b/>
      <i/>
      <sz val="11"/>
      <color theme="1"/>
      <name val="Times New Roman"/>
      <family val="1"/>
    </font>
    <font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wrapText="1"/>
    </xf>
    <xf numFmtId="2" fontId="0" fillId="0" borderId="0" xfId="0" applyNumberFormat="1"/>
    <xf numFmtId="2" fontId="4" fillId="0" borderId="0" xfId="0" applyNumberFormat="1" applyFont="1"/>
    <xf numFmtId="2" fontId="5" fillId="0" borderId="0" xfId="0" applyNumberFormat="1" applyFont="1"/>
    <xf numFmtId="2" fontId="8" fillId="0" borderId="0" xfId="0" applyNumberFormat="1" applyFont="1"/>
    <xf numFmtId="0" fontId="1" fillId="0" borderId="0" xfId="0" applyFont="1" applyAlignment="1">
      <alignment horizontal="center" textRotation="90"/>
    </xf>
    <xf numFmtId="2" fontId="9" fillId="0" borderId="0" xfId="0" applyNumberFormat="1" applyFont="1"/>
    <xf numFmtId="0" fontId="0" fillId="2" borderId="0" xfId="0" applyFill="1"/>
    <xf numFmtId="0" fontId="0" fillId="0" borderId="0" xfId="0" applyAlignment="1">
      <alignment horizontal="right"/>
    </xf>
    <xf numFmtId="10" fontId="0" fillId="0" borderId="0" xfId="0" applyNumberForma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quotePrefix="1" applyFont="1" applyAlignment="1">
      <alignment horizontal="right"/>
    </xf>
    <xf numFmtId="0" fontId="1" fillId="0" borderId="0" xfId="0" applyFont="1" applyAlignment="1">
      <alignment horizontal="left"/>
    </xf>
    <xf numFmtId="10" fontId="3" fillId="0" borderId="0" xfId="0" applyNumberFormat="1" applyFont="1" applyAlignment="1">
      <alignment horizontal="right"/>
    </xf>
    <xf numFmtId="0" fontId="0" fillId="0" borderId="1" xfId="0" applyBorder="1"/>
    <xf numFmtId="0" fontId="10" fillId="0" borderId="0" xfId="0" applyFont="1" applyAlignment="1">
      <alignment horizontal="center"/>
    </xf>
    <xf numFmtId="0" fontId="10" fillId="0" borderId="0" xfId="0" applyFont="1"/>
    <xf numFmtId="0" fontId="4" fillId="0" borderId="0" xfId="0" applyFont="1" applyAlignment="1">
      <alignment horizontal="center"/>
    </xf>
    <xf numFmtId="0" fontId="11" fillId="0" borderId="0" xfId="0" applyFont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"/>
  <sheetViews>
    <sheetView workbookViewId="0">
      <selection sqref="A1:P2"/>
    </sheetView>
  </sheetViews>
  <sheetFormatPr defaultRowHeight="15"/>
  <cols>
    <col min="1" max="1" width="18.140625" customWidth="1"/>
  </cols>
  <sheetData>
    <row r="1" spans="1:16" ht="36">
      <c r="A1" s="1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1" t="s">
        <v>16</v>
      </c>
    </row>
    <row r="2" spans="1:16">
      <c r="A2" t="s">
        <v>15</v>
      </c>
      <c r="B2">
        <v>7111</v>
      </c>
      <c r="C2">
        <v>6829</v>
      </c>
      <c r="D2">
        <v>4477</v>
      </c>
      <c r="E2">
        <v>2230</v>
      </c>
      <c r="F2">
        <v>2422</v>
      </c>
      <c r="G2">
        <v>1629</v>
      </c>
      <c r="H2">
        <v>1582</v>
      </c>
      <c r="I2">
        <v>1481</v>
      </c>
      <c r="J2">
        <v>823</v>
      </c>
      <c r="K2">
        <v>1591</v>
      </c>
      <c r="L2">
        <v>1238</v>
      </c>
      <c r="M2">
        <v>659</v>
      </c>
      <c r="N2">
        <v>335</v>
      </c>
      <c r="O2">
        <v>4953</v>
      </c>
      <c r="P2">
        <f>SUM(B2:O2)</f>
        <v>37360</v>
      </c>
    </row>
    <row r="4" spans="1:16">
      <c r="A4" s="2" t="s">
        <v>17</v>
      </c>
      <c r="B4">
        <v>24</v>
      </c>
      <c r="C4">
        <v>20</v>
      </c>
      <c r="D4">
        <v>15</v>
      </c>
      <c r="E4">
        <v>5</v>
      </c>
      <c r="F4">
        <v>22</v>
      </c>
      <c r="G4">
        <v>7</v>
      </c>
      <c r="H4">
        <v>11</v>
      </c>
      <c r="I4">
        <v>9</v>
      </c>
      <c r="J4">
        <v>5</v>
      </c>
      <c r="K4">
        <v>6</v>
      </c>
      <c r="L4">
        <v>6</v>
      </c>
      <c r="M4">
        <v>1</v>
      </c>
      <c r="N4">
        <v>5</v>
      </c>
      <c r="O4">
        <v>4</v>
      </c>
      <c r="P4">
        <f>SUM(B4:O4,L5)</f>
        <v>141</v>
      </c>
    </row>
    <row r="5" spans="1:16">
      <c r="A5" s="3" t="s">
        <v>18</v>
      </c>
      <c r="L5">
        <v>1</v>
      </c>
    </row>
    <row r="6" spans="1:16" ht="30">
      <c r="A6" s="4" t="s">
        <v>20</v>
      </c>
      <c r="B6" s="5">
        <f>B4/($B2/$N2)</f>
        <v>1.1306426662916609</v>
      </c>
      <c r="C6" s="5">
        <f t="shared" ref="C6:O6" si="0">C4/(C2/$N2)</f>
        <v>0.98110997217747853</v>
      </c>
      <c r="D6" s="5">
        <f t="shared" si="0"/>
        <v>1.1224033951306678</v>
      </c>
      <c r="E6" s="5">
        <f t="shared" si="0"/>
        <v>0.7511210762331838</v>
      </c>
      <c r="F6" s="7">
        <f t="shared" si="0"/>
        <v>3.0429397192402972</v>
      </c>
      <c r="G6" s="5">
        <f t="shared" si="0"/>
        <v>1.4395334561080417</v>
      </c>
      <c r="H6" s="8">
        <f t="shared" si="0"/>
        <v>2.329329962073325</v>
      </c>
      <c r="I6" s="5">
        <f t="shared" si="0"/>
        <v>2.0357866306549628</v>
      </c>
      <c r="J6" s="5">
        <f t="shared" si="0"/>
        <v>2.0352369380315918</v>
      </c>
      <c r="K6" s="5">
        <f t="shared" si="0"/>
        <v>1.2633563796354494</v>
      </c>
      <c r="L6" s="5">
        <f t="shared" si="0"/>
        <v>1.6235864297253635</v>
      </c>
      <c r="M6" s="5">
        <f t="shared" si="0"/>
        <v>0.50834597875569043</v>
      </c>
      <c r="N6" s="6">
        <f t="shared" si="0"/>
        <v>5</v>
      </c>
      <c r="O6" s="5">
        <f t="shared" si="0"/>
        <v>0.27054310518877445</v>
      </c>
    </row>
    <row r="8" spans="1:16">
      <c r="A8" s="2" t="s">
        <v>19</v>
      </c>
      <c r="B8">
        <v>60</v>
      </c>
      <c r="C8">
        <v>21</v>
      </c>
      <c r="D8">
        <v>11</v>
      </c>
      <c r="E8">
        <v>25</v>
      </c>
      <c r="F8">
        <v>12</v>
      </c>
      <c r="G8">
        <v>6</v>
      </c>
      <c r="H8">
        <v>9</v>
      </c>
      <c r="I8">
        <v>13</v>
      </c>
      <c r="J8">
        <v>9</v>
      </c>
      <c r="K8">
        <v>32</v>
      </c>
      <c r="L8">
        <v>13</v>
      </c>
      <c r="M8">
        <v>10</v>
      </c>
      <c r="N8">
        <v>2</v>
      </c>
      <c r="O8">
        <v>39</v>
      </c>
      <c r="P8">
        <f>SUM(B8:O8)</f>
        <v>262</v>
      </c>
    </row>
    <row r="9" spans="1:16" ht="30">
      <c r="A9" s="4" t="s">
        <v>21</v>
      </c>
      <c r="B9" s="5">
        <f>B8/(B2/$N2)</f>
        <v>2.8266066657291522</v>
      </c>
      <c r="C9" s="5">
        <f t="shared" ref="C9:O9" si="1">C8/(C2/$N2)</f>
        <v>1.0301654707863523</v>
      </c>
      <c r="D9" s="5">
        <f t="shared" si="1"/>
        <v>0.82309582309582308</v>
      </c>
      <c r="E9" s="8">
        <f t="shared" si="1"/>
        <v>3.7556053811659194</v>
      </c>
      <c r="F9" s="5">
        <f t="shared" si="1"/>
        <v>1.6597853014037987</v>
      </c>
      <c r="G9" s="5">
        <f t="shared" si="1"/>
        <v>1.2338858195211788</v>
      </c>
      <c r="H9" s="5">
        <f t="shared" si="1"/>
        <v>1.9058154235145386</v>
      </c>
      <c r="I9" s="5">
        <f t="shared" si="1"/>
        <v>2.940580688723835</v>
      </c>
      <c r="J9" s="5">
        <f t="shared" si="1"/>
        <v>3.663426488456865</v>
      </c>
      <c r="K9" s="6">
        <f t="shared" si="1"/>
        <v>6.737900691389064</v>
      </c>
      <c r="L9" s="5">
        <f t="shared" si="1"/>
        <v>3.5177705977382874</v>
      </c>
      <c r="M9" s="7">
        <f t="shared" si="1"/>
        <v>5.0834597875569045</v>
      </c>
      <c r="N9" s="5">
        <f t="shared" si="1"/>
        <v>2</v>
      </c>
      <c r="O9" s="5">
        <f t="shared" si="1"/>
        <v>2.6377952755905509</v>
      </c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7"/>
  <sheetViews>
    <sheetView workbookViewId="0">
      <selection activeCell="K18" sqref="K18"/>
    </sheetView>
  </sheetViews>
  <sheetFormatPr defaultRowHeight="15"/>
  <cols>
    <col min="1" max="1" width="17.28515625" customWidth="1"/>
    <col min="2" max="16" width="5.7109375" customWidth="1"/>
  </cols>
  <sheetData>
    <row r="1" spans="1:16" ht="36">
      <c r="A1" s="1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16</v>
      </c>
    </row>
    <row r="2" spans="1:16">
      <c r="A2" s="2" t="s">
        <v>17</v>
      </c>
      <c r="B2">
        <f>'Full Analysis'!B4</f>
        <v>24</v>
      </c>
      <c r="C2">
        <f>'Full Analysis'!C4</f>
        <v>20</v>
      </c>
      <c r="D2">
        <f>'Full Analysis'!D4</f>
        <v>15</v>
      </c>
      <c r="E2">
        <f>'Full Analysis'!E4</f>
        <v>5</v>
      </c>
      <c r="F2">
        <f>'Full Analysis'!F4</f>
        <v>22</v>
      </c>
      <c r="G2">
        <f>'Full Analysis'!G4</f>
        <v>7</v>
      </c>
      <c r="H2">
        <f>'Full Analysis'!H4</f>
        <v>11</v>
      </c>
      <c r="I2">
        <f>'Full Analysis'!I4</f>
        <v>9</v>
      </c>
      <c r="J2">
        <f>'Full Analysis'!J4</f>
        <v>5</v>
      </c>
      <c r="K2">
        <f>'Full Analysis'!K4</f>
        <v>6</v>
      </c>
      <c r="L2">
        <f>'Full Analysis'!L4</f>
        <v>6</v>
      </c>
      <c r="M2">
        <f>'Full Analysis'!M4</f>
        <v>1</v>
      </c>
      <c r="N2">
        <f>'Full Analysis'!N4</f>
        <v>5</v>
      </c>
      <c r="O2">
        <f>'Full Analysis'!O4</f>
        <v>4</v>
      </c>
      <c r="P2">
        <f>'Full Analysis'!P4</f>
        <v>141</v>
      </c>
    </row>
    <row r="3" spans="1:16">
      <c r="A3" s="3" t="s">
        <v>18</v>
      </c>
      <c r="L3">
        <f>'Full Analysis'!L5</f>
        <v>1</v>
      </c>
    </row>
    <row r="4" spans="1:16" ht="30">
      <c r="A4" s="4" t="s">
        <v>20</v>
      </c>
      <c r="B4" s="5">
        <f>'Full Analysis'!B6</f>
        <v>1.1306426662916609</v>
      </c>
      <c r="C4" s="5">
        <f>'Full Analysis'!C6</f>
        <v>0.98110997217747853</v>
      </c>
      <c r="D4" s="5">
        <f>'Full Analysis'!D6</f>
        <v>1.1224033951306678</v>
      </c>
      <c r="E4" s="5">
        <f>'Full Analysis'!E6</f>
        <v>0.7511210762331838</v>
      </c>
      <c r="F4" s="7">
        <f>'Full Analysis'!F6</f>
        <v>3.0429397192402972</v>
      </c>
      <c r="G4" s="5">
        <f>'Full Analysis'!G6</f>
        <v>1.4395334561080417</v>
      </c>
      <c r="H4" s="8">
        <f>'Full Analysis'!H6</f>
        <v>2.329329962073325</v>
      </c>
      <c r="I4" s="5">
        <f>'Full Analysis'!I6</f>
        <v>2.0357866306549628</v>
      </c>
      <c r="J4" s="10">
        <f>'Full Analysis'!J6</f>
        <v>2.0352369380315918</v>
      </c>
      <c r="K4" s="5">
        <f>'Full Analysis'!K6</f>
        <v>1.2633563796354494</v>
      </c>
      <c r="L4" s="5">
        <f>'Full Analysis'!L6</f>
        <v>1.6235864297253635</v>
      </c>
      <c r="M4" s="5">
        <f>'Full Analysis'!M6</f>
        <v>0.50834597875569043</v>
      </c>
      <c r="N4" s="6">
        <f>'Full Analysis'!N6</f>
        <v>5</v>
      </c>
      <c r="O4" s="5">
        <f>'Full Analysis'!O6</f>
        <v>0.27054310518877445</v>
      </c>
      <c r="P4">
        <f>'Full Analysis'!P6</f>
        <v>0</v>
      </c>
    </row>
    <row r="5" spans="1:16" ht="0.95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6">
      <c r="A6" s="2" t="s">
        <v>19</v>
      </c>
      <c r="B6">
        <f>'Full Analysis'!B8</f>
        <v>60</v>
      </c>
      <c r="C6">
        <f>'Full Analysis'!C8</f>
        <v>21</v>
      </c>
      <c r="D6">
        <f>'Full Analysis'!D8</f>
        <v>11</v>
      </c>
      <c r="E6">
        <f>'Full Analysis'!E8</f>
        <v>25</v>
      </c>
      <c r="F6">
        <f>'Full Analysis'!F8</f>
        <v>12</v>
      </c>
      <c r="G6">
        <f>'Full Analysis'!G8</f>
        <v>6</v>
      </c>
      <c r="H6">
        <f>'Full Analysis'!H8</f>
        <v>9</v>
      </c>
      <c r="I6">
        <f>'Full Analysis'!I8</f>
        <v>13</v>
      </c>
      <c r="J6">
        <f>'Full Analysis'!J8</f>
        <v>9</v>
      </c>
      <c r="K6">
        <f>'Full Analysis'!K8</f>
        <v>32</v>
      </c>
      <c r="L6">
        <f>'Full Analysis'!L8</f>
        <v>13</v>
      </c>
      <c r="M6">
        <f>'Full Analysis'!M8</f>
        <v>10</v>
      </c>
      <c r="N6">
        <f>'Full Analysis'!N8</f>
        <v>2</v>
      </c>
      <c r="O6">
        <f>'Full Analysis'!O8</f>
        <v>39</v>
      </c>
      <c r="P6">
        <f>'Full Analysis'!P8</f>
        <v>262</v>
      </c>
    </row>
    <row r="7" spans="1:16" ht="30">
      <c r="A7" s="4" t="s">
        <v>21</v>
      </c>
      <c r="B7" s="5">
        <f>'Full Analysis'!B9</f>
        <v>2.8266066657291522</v>
      </c>
      <c r="C7" s="5">
        <f>'Full Analysis'!C9</f>
        <v>1.0301654707863523</v>
      </c>
      <c r="D7" s="5">
        <f>'Full Analysis'!D9</f>
        <v>0.82309582309582308</v>
      </c>
      <c r="E7" s="8">
        <f>'Full Analysis'!E9</f>
        <v>3.7556053811659194</v>
      </c>
      <c r="F7" s="5">
        <f>'Full Analysis'!F9</f>
        <v>1.6597853014037987</v>
      </c>
      <c r="G7" s="5">
        <f>'Full Analysis'!G9</f>
        <v>1.2338858195211788</v>
      </c>
      <c r="H7" s="5">
        <f>'Full Analysis'!H9</f>
        <v>1.9058154235145386</v>
      </c>
      <c r="I7" s="5">
        <f>'Full Analysis'!I9</f>
        <v>2.940580688723835</v>
      </c>
      <c r="J7" s="5">
        <f>'Full Analysis'!J9</f>
        <v>3.663426488456865</v>
      </c>
      <c r="K7" s="6">
        <f>'Full Analysis'!K9</f>
        <v>6.737900691389064</v>
      </c>
      <c r="L7" s="5">
        <f>'Full Analysis'!L9</f>
        <v>3.5177705977382874</v>
      </c>
      <c r="M7" s="7">
        <f>'Full Analysis'!M9</f>
        <v>5.0834597875569045</v>
      </c>
      <c r="N7" s="5">
        <f>'Full Analysis'!N9</f>
        <v>2</v>
      </c>
      <c r="O7" s="5">
        <f>'Full Analysis'!O9</f>
        <v>2.6377952755905509</v>
      </c>
      <c r="P7">
        <f>'Full Analysis'!P9</f>
        <v>0</v>
      </c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sqref="A1:F8"/>
    </sheetView>
  </sheetViews>
  <sheetFormatPr defaultRowHeight="15"/>
  <cols>
    <col min="1" max="1" width="16.42578125" customWidth="1"/>
    <col min="2" max="2" width="12.28515625" customWidth="1"/>
    <col min="3" max="5" width="15" customWidth="1"/>
    <col min="6" max="6" width="15.42578125" customWidth="1"/>
  </cols>
  <sheetData>
    <row r="1" spans="1:6">
      <c r="B1" s="1" t="s">
        <v>22</v>
      </c>
      <c r="C1" s="1" t="s">
        <v>23</v>
      </c>
      <c r="D1" s="1" t="s">
        <v>27</v>
      </c>
      <c r="E1" s="1" t="s">
        <v>24</v>
      </c>
      <c r="F1" s="1" t="s">
        <v>16</v>
      </c>
    </row>
    <row r="2" spans="1:6">
      <c r="A2" s="17" t="s">
        <v>29</v>
      </c>
    </row>
    <row r="3" spans="1:6">
      <c r="A3" s="12" t="s">
        <v>25</v>
      </c>
      <c r="B3" s="3">
        <v>27904</v>
      </c>
      <c r="C3" s="3">
        <v>9456</v>
      </c>
      <c r="D3" s="3">
        <v>5968</v>
      </c>
      <c r="E3" s="3">
        <v>3488</v>
      </c>
      <c r="F3" s="12">
        <f>SUM(B3:E3)</f>
        <v>46816</v>
      </c>
    </row>
    <row r="4" spans="1:6">
      <c r="A4" s="15" t="s">
        <v>30</v>
      </c>
      <c r="B4" s="18">
        <f>B3/$F3</f>
        <v>0.59603554340396447</v>
      </c>
      <c r="C4" s="18">
        <f t="shared" ref="C4:E4" si="0">C3/$F3</f>
        <v>0.20198222829801776</v>
      </c>
      <c r="D4" s="18">
        <f t="shared" si="0"/>
        <v>0.12747778537252222</v>
      </c>
      <c r="E4" s="18">
        <f t="shared" si="0"/>
        <v>7.4504442925495559E-2</v>
      </c>
      <c r="F4" s="18">
        <f>SUM(B4:E4)</f>
        <v>1</v>
      </c>
    </row>
    <row r="5" spans="1:6">
      <c r="A5" s="1"/>
      <c r="B5" s="14"/>
      <c r="C5" s="14"/>
      <c r="D5" s="14"/>
      <c r="E5" s="14"/>
      <c r="F5" s="14"/>
    </row>
    <row r="6" spans="1:6">
      <c r="A6" s="17" t="s">
        <v>28</v>
      </c>
      <c r="B6" s="14"/>
      <c r="C6" s="14"/>
      <c r="D6" s="14"/>
      <c r="E6" s="14"/>
      <c r="F6" s="14"/>
    </row>
    <row r="7" spans="1:6">
      <c r="A7" s="12" t="s">
        <v>25</v>
      </c>
      <c r="B7">
        <v>15</v>
      </c>
      <c r="C7">
        <v>22</v>
      </c>
      <c r="D7">
        <v>6</v>
      </c>
      <c r="E7">
        <v>16</v>
      </c>
      <c r="F7">
        <f>SUM(B7:E7)</f>
        <v>59</v>
      </c>
    </row>
    <row r="8" spans="1:6">
      <c r="A8" s="16" t="s">
        <v>26</v>
      </c>
      <c r="B8" s="13">
        <f>B7/$F7</f>
        <v>0.25423728813559321</v>
      </c>
      <c r="C8" s="13">
        <f t="shared" ref="C8:E8" si="1">C7/$F7</f>
        <v>0.3728813559322034</v>
      </c>
      <c r="D8" s="13">
        <f t="shared" si="1"/>
        <v>0.10169491525423729</v>
      </c>
      <c r="E8" s="13">
        <f t="shared" si="1"/>
        <v>0.2711864406779661</v>
      </c>
      <c r="F8" s="13">
        <f>SUM(B8:E8)</f>
        <v>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7"/>
  <sheetViews>
    <sheetView tabSelected="1" zoomScale="180" zoomScaleNormal="180" workbookViewId="0">
      <selection activeCell="F8" sqref="F8"/>
    </sheetView>
  </sheetViews>
  <sheetFormatPr defaultRowHeight="15"/>
  <cols>
    <col min="2" max="2" width="10.5703125" customWidth="1"/>
    <col min="3" max="3" width="3.140625" customWidth="1"/>
  </cols>
  <sheetData>
    <row r="1" spans="1:5">
      <c r="A1" s="20" t="s">
        <v>33</v>
      </c>
      <c r="B1" s="20"/>
      <c r="C1" s="21"/>
      <c r="D1" s="20" t="s">
        <v>34</v>
      </c>
      <c r="E1" s="20"/>
    </row>
    <row r="2" spans="1:5" ht="15.75" thickBot="1">
      <c r="A2" s="24" t="s">
        <v>32</v>
      </c>
      <c r="B2" s="24" t="s">
        <v>31</v>
      </c>
      <c r="D2" s="24" t="s">
        <v>32</v>
      </c>
      <c r="E2" s="24" t="s">
        <v>31</v>
      </c>
    </row>
    <row r="3" spans="1:5" ht="15.75" thickTop="1">
      <c r="A3" s="1" t="s">
        <v>1</v>
      </c>
      <c r="B3">
        <v>7111</v>
      </c>
      <c r="D3" s="1" t="s">
        <v>1</v>
      </c>
      <c r="E3">
        <v>7111</v>
      </c>
    </row>
    <row r="4" spans="1:5">
      <c r="A4" s="1" t="s">
        <v>2</v>
      </c>
      <c r="B4">
        <v>6829</v>
      </c>
      <c r="D4" s="1" t="s">
        <v>2</v>
      </c>
      <c r="E4">
        <v>6829</v>
      </c>
    </row>
    <row r="5" spans="1:5">
      <c r="A5" s="1" t="s">
        <v>3</v>
      </c>
      <c r="B5">
        <v>4477</v>
      </c>
      <c r="D5" s="22" t="s">
        <v>14</v>
      </c>
      <c r="E5" s="23">
        <v>4953</v>
      </c>
    </row>
    <row r="6" spans="1:5">
      <c r="A6" s="1" t="s">
        <v>4</v>
      </c>
      <c r="B6">
        <v>2230</v>
      </c>
      <c r="D6" s="1" t="s">
        <v>3</v>
      </c>
      <c r="E6">
        <v>4477</v>
      </c>
    </row>
    <row r="7" spans="1:5">
      <c r="A7" s="1" t="s">
        <v>5</v>
      </c>
      <c r="B7">
        <v>2422</v>
      </c>
      <c r="D7" s="1" t="s">
        <v>4</v>
      </c>
      <c r="E7">
        <v>2230</v>
      </c>
    </row>
    <row r="8" spans="1:5">
      <c r="A8" s="1" t="s">
        <v>6</v>
      </c>
      <c r="B8">
        <v>1629</v>
      </c>
      <c r="D8" s="1" t="s">
        <v>5</v>
      </c>
      <c r="E8">
        <v>2422</v>
      </c>
    </row>
    <row r="9" spans="1:5">
      <c r="A9" s="1" t="s">
        <v>7</v>
      </c>
      <c r="B9">
        <v>1582</v>
      </c>
      <c r="D9" s="1" t="s">
        <v>6</v>
      </c>
      <c r="E9">
        <v>1629</v>
      </c>
    </row>
    <row r="10" spans="1:5">
      <c r="A10" s="1" t="s">
        <v>8</v>
      </c>
      <c r="B10">
        <v>1481</v>
      </c>
      <c r="D10" s="22" t="s">
        <v>10</v>
      </c>
      <c r="E10" s="23">
        <v>1591</v>
      </c>
    </row>
    <row r="11" spans="1:5">
      <c r="A11" s="1" t="s">
        <v>9</v>
      </c>
      <c r="B11">
        <v>823</v>
      </c>
      <c r="D11" s="1" t="s">
        <v>7</v>
      </c>
      <c r="E11">
        <v>1582</v>
      </c>
    </row>
    <row r="12" spans="1:5">
      <c r="A12" s="1" t="s">
        <v>10</v>
      </c>
      <c r="B12">
        <v>1591</v>
      </c>
      <c r="D12" s="1" t="s">
        <v>8</v>
      </c>
      <c r="E12">
        <v>1481</v>
      </c>
    </row>
    <row r="13" spans="1:5">
      <c r="A13" s="1" t="s">
        <v>11</v>
      </c>
      <c r="B13">
        <v>1238</v>
      </c>
      <c r="D13" s="22" t="s">
        <v>11</v>
      </c>
      <c r="E13" s="23">
        <v>1238</v>
      </c>
    </row>
    <row r="14" spans="1:5">
      <c r="A14" s="1" t="s">
        <v>12</v>
      </c>
      <c r="B14">
        <v>659</v>
      </c>
      <c r="D14" s="1" t="s">
        <v>9</v>
      </c>
      <c r="E14">
        <v>823</v>
      </c>
    </row>
    <row r="15" spans="1:5">
      <c r="A15" s="1" t="s">
        <v>13</v>
      </c>
      <c r="B15">
        <v>335</v>
      </c>
      <c r="D15" s="1" t="s">
        <v>12</v>
      </c>
      <c r="E15">
        <v>659</v>
      </c>
    </row>
    <row r="16" spans="1:5">
      <c r="A16" s="1" t="s">
        <v>14</v>
      </c>
      <c r="B16">
        <v>4953</v>
      </c>
      <c r="D16" s="1" t="s">
        <v>13</v>
      </c>
      <c r="E16">
        <v>335</v>
      </c>
    </row>
    <row r="17" spans="1:2">
      <c r="A17" s="1" t="s">
        <v>16</v>
      </c>
      <c r="B17" s="19">
        <f>SUM(B3:B16)</f>
        <v>37360</v>
      </c>
    </row>
  </sheetData>
  <mergeCells count="2">
    <mergeCell ref="A1:B1"/>
    <mergeCell ref="D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Full Analysis</vt:lpstr>
      <vt:lpstr>Abbrev. Analysis</vt:lpstr>
      <vt:lpstr>Pistos cp. to Overall Word Ct.</vt:lpstr>
      <vt:lpstr>Sizes of Pauline Epp.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gburch</dc:creator>
  <cp:lastModifiedBy>gburch</cp:lastModifiedBy>
  <dcterms:created xsi:type="dcterms:W3CDTF">2013-02-08T12:27:51Z</dcterms:created>
  <dcterms:modified xsi:type="dcterms:W3CDTF">2013-04-13T17:20:22Z</dcterms:modified>
</cp:coreProperties>
</file>